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240" yWindow="240" windowWidth="25360" windowHeight="15820"/>
  </bookViews>
  <sheets>
    <sheet name="Hoja1" sheetId="1" r:id="rId1"/>
    <sheet name="Hoja3" sheetId="3" r:id="rId2"/>
    <sheet name="Hoja2" sheetId="2" r:id="rId3"/>
  </sheets>
  <definedNames>
    <definedName name="anual">Hoja2!$A$4:$D$15</definedName>
    <definedName name="isa">Hoja1!#REF!</definedName>
    <definedName name="isai">Hoja1!#REF!</definedName>
    <definedName name="isr">Hoja2!$A$5:$D$15</definedName>
    <definedName name="isrn">Hoja2!#REF!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3" i="1"/>
  <c r="C38" i="1"/>
  <c r="C46" i="1"/>
  <c r="C27" i="1"/>
  <c r="C26" i="1"/>
  <c r="C28" i="1"/>
  <c r="C32" i="1"/>
  <c r="C31" i="1"/>
  <c r="C33" i="1"/>
  <c r="B32" i="1"/>
  <c r="B31" i="1"/>
  <c r="B38" i="1"/>
  <c r="C40" i="1"/>
  <c r="C42" i="1"/>
  <c r="C47" i="1"/>
  <c r="C48" i="1"/>
  <c r="C51" i="1"/>
  <c r="C52" i="1"/>
  <c r="C53" i="1"/>
  <c r="C54" i="1"/>
  <c r="C55" i="1"/>
  <c r="C56" i="1"/>
  <c r="C57" i="1"/>
  <c r="C61" i="1"/>
  <c r="C62" i="1"/>
  <c r="C63" i="1"/>
  <c r="B26" i="1"/>
</calcChain>
</file>

<file path=xl/sharedStrings.xml><?xml version="1.0" encoding="utf-8"?>
<sst xmlns="http://schemas.openxmlformats.org/spreadsheetml/2006/main" count="91" uniqueCount="53">
  <si>
    <t>Concepto</t>
  </si>
  <si>
    <t>Importe</t>
  </si>
  <si>
    <t>Más:</t>
  </si>
  <si>
    <t>Igual:</t>
  </si>
  <si>
    <t>Menos:</t>
  </si>
  <si>
    <t>Por:</t>
  </si>
  <si>
    <t>Entre:</t>
  </si>
  <si>
    <t>Dividendos piramidados</t>
  </si>
  <si>
    <t>ISR correspondiente a los dividendos</t>
  </si>
  <si>
    <t>Tasa del ISR</t>
  </si>
  <si>
    <t>Proporción de participación en el capital</t>
  </si>
  <si>
    <t>Factor</t>
  </si>
  <si>
    <t>Dividendos</t>
  </si>
  <si>
    <t>Ingreso acumulable para el accionista</t>
  </si>
  <si>
    <t>Límite inferior</t>
  </si>
  <si>
    <t>Excedente del límite inferior</t>
  </si>
  <si>
    <t>Por ciento sobre el excedente del límite inferior</t>
  </si>
  <si>
    <t>Impuesto marginal</t>
  </si>
  <si>
    <t>Cuota fija</t>
  </si>
  <si>
    <t>ISR del ejercicio</t>
  </si>
  <si>
    <t>ISR correspondiente a los dividendos (acreditable)</t>
  </si>
  <si>
    <t>ISR a pagar (favor) del ejercicio</t>
  </si>
  <si>
    <t>En adelante</t>
  </si>
  <si>
    <t>-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</si>
  <si>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</si>
  <si>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</si>
  <si>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</si>
  <si>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</si>
  <si>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</si>
  <si>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</si>
  <si>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</si>
  <si>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</si>
  <si>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</si>
  <si>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</si>
  <si>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</si>
  <si>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</si>
  <si>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Dividendos a repartir</t>
  </si>
  <si>
    <t>$</t>
  </si>
  <si>
    <t>%</t>
  </si>
  <si>
    <t>Tasa de retención</t>
  </si>
  <si>
    <t>10% de ISR a retener a los accionistas</t>
  </si>
  <si>
    <t>Nombre del accionista:</t>
  </si>
  <si>
    <t>Importe de su participación en el capital</t>
  </si>
  <si>
    <t>Capital social total de la empresa</t>
  </si>
  <si>
    <t>Dividendos a repartir al accionista</t>
  </si>
  <si>
    <t>Dividendos netos a pagar al accionista</t>
  </si>
  <si>
    <t>Las utilidades a repartir se generaron antes del 2014</t>
  </si>
  <si>
    <t>Sí</t>
  </si>
  <si>
    <t>Dividendos netos a pagar</t>
  </si>
  <si>
    <t>ISR a acargo del accionista por dividendos</t>
  </si>
  <si>
    <t>Requisite las celdas de color rojo</t>
  </si>
  <si>
    <t xml:space="preserve">Cálculo de los dividendos a repartir al accionista y su ISR de 2017 a cargo </t>
  </si>
  <si>
    <t>JUUU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</si>
</sst>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585050"/>
      <name val="Arial"/>
    </font>
    <font>
      <sz val="8"/>
      <name val="Calibri"/>
      <family val="2"/>
      <scheme val="minor"/>
    </font>
    <font>
      <sz val="14"/>
      <color rgb="FF444444"/>
      <name val="Helvetica Neue"/>
    </font>
    <font>
      <b/>
      <sz val="14"/>
      <color rgb="FF444444"/>
      <name val="Helvetica Neue"/>
    </font>
    <font>
      <sz val="11"/>
      <color theme="1"/>
      <name val="Arial"/>
    </font>
    <font>
      <sz val="11"/>
      <color theme="0"/>
      <name val="Arial"/>
    </font>
    <font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sz val="12"/>
      <name val="Arial"/>
    </font>
    <font>
      <i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1" fontId="2" fillId="0" borderId="0" xfId="0" applyNumberFormat="1" applyFont="1" applyFill="1"/>
    <xf numFmtId="164" fontId="2" fillId="0" borderId="0" xfId="0" applyNumberFormat="1" applyFont="1" applyFill="1"/>
    <xf numFmtId="0" fontId="7" fillId="0" borderId="0" xfId="0" applyFont="1"/>
    <xf numFmtId="2" fontId="2" fillId="0" borderId="0" xfId="0" applyNumberFormat="1" applyFont="1" applyFill="1"/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0" fontId="14" fillId="3" borderId="0" xfId="0" applyFont="1" applyFill="1" applyProtection="1">
      <protection hidden="1"/>
    </xf>
    <xf numFmtId="0" fontId="11" fillId="3" borderId="1" xfId="0" applyFon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11" fillId="3" borderId="0" xfId="0" applyFont="1" applyFill="1" applyBorder="1" applyProtection="1">
      <protection hidden="1"/>
    </xf>
    <xf numFmtId="8" fontId="12" fillId="3" borderId="0" xfId="0" applyNumberFormat="1" applyFont="1" applyFill="1" applyBorder="1" applyAlignment="1" applyProtection="1">
      <alignment horizontal="right" vertical="top" wrapText="1"/>
      <protection hidden="1"/>
    </xf>
    <xf numFmtId="0" fontId="14" fillId="3" borderId="1" xfId="0" applyFont="1" applyFill="1" applyBorder="1" applyAlignment="1" applyProtection="1">
      <alignment wrapText="1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14" fillId="3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8" fontId="11" fillId="3" borderId="0" xfId="0" applyNumberFormat="1" applyFont="1" applyFill="1" applyProtection="1">
      <protection hidden="1"/>
    </xf>
    <xf numFmtId="10" fontId="11" fillId="3" borderId="1" xfId="0" applyNumberFormat="1" applyFont="1" applyFill="1" applyBorder="1" applyAlignment="1" applyProtection="1">
      <alignment horizontal="right" vertical="top" wrapText="1"/>
      <protection hidden="1"/>
    </xf>
    <xf numFmtId="8" fontId="14" fillId="3" borderId="1" xfId="0" applyNumberFormat="1" applyFont="1" applyFill="1" applyBorder="1" applyAlignment="1" applyProtection="1">
      <alignment horizontal="right" vertical="top" wrapText="1"/>
      <protection hidden="1"/>
    </xf>
    <xf numFmtId="0" fontId="14" fillId="3" borderId="1" xfId="0" applyFont="1" applyFill="1" applyBorder="1" applyProtection="1">
      <protection hidden="1"/>
    </xf>
    <xf numFmtId="8" fontId="11" fillId="3" borderId="1" xfId="0" applyNumberFormat="1" applyFont="1" applyFill="1" applyBorder="1" applyProtection="1">
      <protection hidden="1"/>
    </xf>
    <xf numFmtId="9" fontId="11" fillId="3" borderId="1" xfId="0" applyNumberFormat="1" applyFont="1" applyFill="1" applyBorder="1" applyAlignment="1" applyProtection="1">
      <alignment horizontal="right"/>
      <protection hidden="1"/>
    </xf>
    <xf numFmtId="8" fontId="14" fillId="3" borderId="1" xfId="0" applyNumberFormat="1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8" fontId="11" fillId="3" borderId="0" xfId="0" applyNumberFormat="1" applyFont="1" applyFill="1" applyBorder="1" applyProtection="1">
      <protection hidden="1"/>
    </xf>
    <xf numFmtId="4" fontId="11" fillId="3" borderId="2" xfId="0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 applyProtection="1">
      <alignment horizontal="right" vertical="top" wrapText="1"/>
      <protection hidden="1"/>
    </xf>
    <xf numFmtId="9" fontId="11" fillId="3" borderId="1" xfId="0" applyNumberFormat="1" applyFont="1" applyFill="1" applyBorder="1" applyAlignment="1" applyProtection="1">
      <alignment horizontal="right" vertical="top" wrapText="1"/>
      <protection hidden="1"/>
    </xf>
    <xf numFmtId="0" fontId="14" fillId="3" borderId="0" xfId="0" applyFont="1" applyFill="1" applyBorder="1" applyAlignment="1" applyProtection="1">
      <alignment vertical="top" wrapText="1"/>
      <protection hidden="1"/>
    </xf>
    <xf numFmtId="0" fontId="11" fillId="3" borderId="0" xfId="0" applyFont="1" applyFill="1" applyBorder="1" applyAlignment="1" applyProtection="1">
      <alignment vertical="top" wrapText="1"/>
      <protection hidden="1"/>
    </xf>
    <xf numFmtId="8" fontId="11" fillId="3" borderId="0" xfId="0" applyNumberFormat="1" applyFont="1" applyFill="1" applyBorder="1" applyAlignment="1" applyProtection="1">
      <alignment horizontal="right" vertical="top" wrapText="1"/>
      <protection hidden="1"/>
    </xf>
    <xf numFmtId="8" fontId="11" fillId="3" borderId="1" xfId="0" applyNumberFormat="1" applyFont="1" applyFill="1" applyBorder="1" applyAlignment="1" applyProtection="1">
      <alignment horizontal="right" vertical="top" wrapText="1"/>
      <protection hidden="1"/>
    </xf>
    <xf numFmtId="0" fontId="13" fillId="3" borderId="1" xfId="0" applyFont="1" applyFill="1" applyBorder="1" applyAlignment="1" applyProtection="1">
      <alignment vertical="top" wrapText="1"/>
      <protection hidden="1"/>
    </xf>
    <xf numFmtId="10" fontId="11" fillId="3" borderId="2" xfId="1" applyNumberFormat="1" applyFont="1" applyFill="1" applyBorder="1" applyAlignment="1" applyProtection="1">
      <alignment horizontal="right" vertical="top" wrapText="1"/>
      <protection hidden="1"/>
    </xf>
    <xf numFmtId="0" fontId="15" fillId="3" borderId="0" xfId="0" applyFont="1" applyFill="1" applyProtection="1">
      <protection hidden="1"/>
    </xf>
    <xf numFmtId="0" fontId="12" fillId="2" borderId="1" xfId="0" applyFont="1" applyFill="1" applyBorder="1" applyAlignment="1" applyProtection="1">
      <alignment horizontal="right"/>
      <protection locked="0"/>
    </xf>
    <xf numFmtId="8" fontId="12" fillId="2" borderId="1" xfId="0" applyNumberFormat="1" applyFont="1" applyFill="1" applyBorder="1" applyAlignment="1" applyProtection="1">
      <alignment horizontal="right" vertical="top" wrapText="1"/>
      <protection locked="0"/>
    </xf>
    <xf numFmtId="4" fontId="12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3" borderId="0" xfId="0" applyFont="1" applyFill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center"/>
      <protection hidden="1"/>
    </xf>
  </cellXfs>
  <cellStyles count="2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2259724</xdr:colOff>
      <xdr:row>0</xdr:row>
      <xdr:rowOff>96346</xdr:rowOff>
    </xdr:from>
    <xdr:to>
      <xdr:col>1</xdr:col>
      <xdr:colOff>4371345</xdr:colOff>
      <xdr:row>5</xdr:row>
      <xdr:rowOff>0</xdr:rowOff>
    </xdr:to>
    <xdr:pic>
      <xdr:nvPicPr>
        <xdr:cNvPr id="2" name="Picture 14" descr="idconline.com.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2827" y="96346"/>
          <a:ext cx="2111621" cy="735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63"/>
  <sheetViews>
    <sheetView tabSelected="1" zoomScale="145" zoomScaleNormal="145" zoomScalePageLayoutView="145" workbookViewId="0">
      <selection activeCell="D14" sqref="D14"/>
    </sheetView>
  </sheetViews>
  <sheetFormatPr baseColWidth="10" defaultRowHeight="13" x14ac:dyDescent="0"/>
  <cols>
    <col min="1" max="1" width="8" style="11" bestFit="1" customWidth="1"/>
    <col min="2" max="2" width="63.5" style="13" customWidth="1"/>
    <col min="3" max="3" width="16.5" style="13" customWidth="1"/>
    <col min="4" max="4" width="11.5" style="13" bestFit="1" customWidth="1"/>
    <col min="5" max="5" width="10.83203125" style="13"/>
    <col min="6" max="6" width="0" style="13" hidden="1" customWidth="1"/>
    <col min="7" max="16384" width="10.83203125" style="13"/>
  </cols>
  <sheetData>
    <row r="9" spans="1:6" ht="15">
      <c r="A9" s="42" t="s">
        <v>51</v>
      </c>
      <c r="B9" s="42"/>
      <c r="C9" s="42"/>
    </row>
    <row r="11" spans="1:6">
      <c r="A11" s="38" t="s">
        <v>50</v>
      </c>
    </row>
    <row r="13" spans="1:6">
      <c r="B13" s="12" t="s">
        <v>41</v>
      </c>
      <c r="C13" s="39" t="s">
        <v>52</v>
      </c>
    </row>
    <row r="14" spans="1:6">
      <c r="B14" s="12" t="s">
        <v>46</v>
      </c>
      <c r="C14" s="39" t="s">
        <v>47</v>
      </c>
      <c r="F14" s="13" t="s">
        <v>47</v>
      </c>
    </row>
    <row r="15" spans="1:6">
      <c r="B15" s="14"/>
      <c r="C15" s="15"/>
    </row>
    <row r="16" spans="1:6">
      <c r="A16" s="43" t="s">
        <v>48</v>
      </c>
      <c r="B16" s="43"/>
      <c r="C16" s="43"/>
    </row>
    <row r="18" spans="1:4">
      <c r="A18" s="16"/>
      <c r="B18" s="17" t="s">
        <v>0</v>
      </c>
      <c r="C18" s="17" t="s">
        <v>1</v>
      </c>
    </row>
    <row r="19" spans="1:4">
      <c r="A19" s="18"/>
      <c r="B19" s="19" t="s">
        <v>42</v>
      </c>
      <c r="C19" s="40">
        <v>12565</v>
      </c>
    </row>
    <row r="20" spans="1:4">
      <c r="A20" s="18" t="s">
        <v>6</v>
      </c>
      <c r="B20" s="19" t="s">
        <v>43</v>
      </c>
      <c r="C20" s="41">
        <v>45</v>
      </c>
      <c r="D20" s="20"/>
    </row>
    <row r="21" spans="1:4">
      <c r="A21" s="18" t="s">
        <v>3</v>
      </c>
      <c r="B21" s="19" t="s">
        <v>10</v>
      </c>
      <c r="C21" s="21">
        <f>ROUND((C19/C20),4)</f>
        <v>279.22219999999999</v>
      </c>
    </row>
    <row r="22" spans="1:4">
      <c r="A22" s="18" t="s">
        <v>5</v>
      </c>
      <c r="B22" s="19" t="s">
        <v>36</v>
      </c>
      <c r="C22" s="41">
        <v>40000</v>
      </c>
    </row>
    <row r="23" spans="1:4" s="11" customFormat="1">
      <c r="A23" s="18" t="s">
        <v>3</v>
      </c>
      <c r="B23" s="18" t="s">
        <v>44</v>
      </c>
      <c r="C23" s="22">
        <f>ROUND((C21*C22),2)</f>
        <v>11168888</v>
      </c>
    </row>
    <row r="25" spans="1:4">
      <c r="A25" s="16"/>
      <c r="B25" s="17" t="s">
        <v>0</v>
      </c>
      <c r="C25" s="17" t="s">
        <v>1</v>
      </c>
    </row>
    <row r="26" spans="1:4">
      <c r="A26" s="23"/>
      <c r="B26" s="24" t="str">
        <f>+B38</f>
        <v>Dividendos a repartir al accionista</v>
      </c>
      <c r="C26" s="24">
        <f>+C23</f>
        <v>11168888</v>
      </c>
    </row>
    <row r="27" spans="1:4">
      <c r="A27" s="23" t="s">
        <v>5</v>
      </c>
      <c r="B27" s="12" t="s">
        <v>39</v>
      </c>
      <c r="C27" s="25" t="str">
        <f>IF(C14="Sí","No hay retención",10%)</f>
        <v>No hay retención</v>
      </c>
    </row>
    <row r="28" spans="1:4">
      <c r="A28" s="23" t="s">
        <v>3</v>
      </c>
      <c r="B28" s="23" t="s">
        <v>40</v>
      </c>
      <c r="C28" s="26">
        <f>IF(C14="Sí",0,(ROUND((C26*C27),2)))</f>
        <v>0</v>
      </c>
    </row>
    <row r="29" spans="1:4">
      <c r="A29" s="27"/>
      <c r="B29" s="14"/>
      <c r="C29" s="28"/>
    </row>
    <row r="30" spans="1:4">
      <c r="A30" s="16"/>
      <c r="B30" s="17" t="s">
        <v>0</v>
      </c>
      <c r="C30" s="17" t="s">
        <v>1</v>
      </c>
    </row>
    <row r="31" spans="1:4">
      <c r="A31" s="23"/>
      <c r="B31" s="12" t="str">
        <f>+B23</f>
        <v>Dividendos a repartir al accionista</v>
      </c>
      <c r="C31" s="24">
        <f>+C23</f>
        <v>11168888</v>
      </c>
    </row>
    <row r="32" spans="1:4">
      <c r="A32" s="23" t="s">
        <v>4</v>
      </c>
      <c r="B32" s="12" t="str">
        <f>+B28</f>
        <v>10% de ISR a retener a los accionistas</v>
      </c>
      <c r="C32" s="24">
        <f>+C28</f>
        <v>0</v>
      </c>
    </row>
    <row r="33" spans="1:3">
      <c r="A33" s="23" t="s">
        <v>3</v>
      </c>
      <c r="B33" s="23" t="s">
        <v>45</v>
      </c>
      <c r="C33" s="26">
        <f>+C31-C32</f>
        <v>11168888</v>
      </c>
    </row>
    <row r="34" spans="1:3">
      <c r="A34" s="27"/>
      <c r="B34" s="14"/>
      <c r="C34" s="28"/>
    </row>
    <row r="35" spans="1:3">
      <c r="A35" s="44" t="s">
        <v>49</v>
      </c>
      <c r="B35" s="44"/>
      <c r="C35" s="44"/>
    </row>
    <row r="37" spans="1:3">
      <c r="A37" s="16"/>
      <c r="B37" s="17" t="s">
        <v>0</v>
      </c>
      <c r="C37" s="17" t="s">
        <v>1</v>
      </c>
    </row>
    <row r="38" spans="1:3">
      <c r="A38" s="16" t="s">
        <v>3</v>
      </c>
      <c r="B38" s="19" t="str">
        <f>+B23</f>
        <v>Dividendos a repartir al accionista</v>
      </c>
      <c r="C38" s="29">
        <f>+C23</f>
        <v>11168888</v>
      </c>
    </row>
    <row r="39" spans="1:3">
      <c r="A39" s="18" t="s">
        <v>5</v>
      </c>
      <c r="B39" s="19" t="s">
        <v>11</v>
      </c>
      <c r="C39" s="30">
        <v>1.4286000000000001</v>
      </c>
    </row>
    <row r="40" spans="1:3">
      <c r="A40" s="18" t="s">
        <v>3</v>
      </c>
      <c r="B40" s="19" t="s">
        <v>7</v>
      </c>
      <c r="C40" s="29">
        <f>ROUND((C38*C39),2)</f>
        <v>15955873.4</v>
      </c>
    </row>
    <row r="41" spans="1:3">
      <c r="A41" s="18" t="s">
        <v>5</v>
      </c>
      <c r="B41" s="19" t="s">
        <v>9</v>
      </c>
      <c r="C41" s="31">
        <v>0.3</v>
      </c>
    </row>
    <row r="42" spans="1:3">
      <c r="A42" s="18" t="s">
        <v>3</v>
      </c>
      <c r="B42" s="18" t="s">
        <v>8</v>
      </c>
      <c r="C42" s="22">
        <f>ROUND((C40*C41),2)</f>
        <v>4786762.0199999996</v>
      </c>
    </row>
    <row r="43" spans="1:3">
      <c r="A43" s="32"/>
      <c r="B43" s="33"/>
      <c r="C43" s="34"/>
    </row>
    <row r="45" spans="1:3">
      <c r="A45" s="16"/>
      <c r="B45" s="17" t="s">
        <v>0</v>
      </c>
      <c r="C45" s="17" t="s">
        <v>1</v>
      </c>
    </row>
    <row r="46" spans="1:3">
      <c r="A46" s="18"/>
      <c r="B46" s="19" t="s">
        <v>12</v>
      </c>
      <c r="C46" s="35">
        <f>+C38</f>
        <v>11168888</v>
      </c>
    </row>
    <row r="47" spans="1:3">
      <c r="A47" s="18" t="s">
        <v>2</v>
      </c>
      <c r="B47" s="19" t="s">
        <v>8</v>
      </c>
      <c r="C47" s="29">
        <f>+C42</f>
        <v>4786762.0199999996</v>
      </c>
    </row>
    <row r="48" spans="1:3">
      <c r="A48" s="18" t="s">
        <v>3</v>
      </c>
      <c r="B48" s="18" t="s">
        <v>13</v>
      </c>
      <c r="C48" s="22">
        <f>+C46+C47</f>
        <v>15955650.02</v>
      </c>
    </row>
    <row r="50" spans="1:3">
      <c r="A50" s="18"/>
      <c r="B50" s="36" t="s">
        <v>0</v>
      </c>
      <c r="C50" s="17" t="s">
        <v>1</v>
      </c>
    </row>
    <row r="51" spans="1:3">
      <c r="A51" s="18"/>
      <c r="B51" s="36" t="s">
        <v>13</v>
      </c>
      <c r="C51" s="35">
        <f>+C48</f>
        <v>15955650.02</v>
      </c>
    </row>
    <row r="52" spans="1:3">
      <c r="A52" s="18" t="s">
        <v>4</v>
      </c>
      <c r="B52" s="36" t="s">
        <v>14</v>
      </c>
      <c r="C52" s="29">
        <f>VLOOKUP(C51,isr,1)</f>
        <v>3000000.01</v>
      </c>
    </row>
    <row r="53" spans="1:3">
      <c r="A53" s="18" t="s">
        <v>3</v>
      </c>
      <c r="B53" s="36" t="s">
        <v>15</v>
      </c>
      <c r="C53" s="29">
        <f>+C51-C52</f>
        <v>12955650.01</v>
      </c>
    </row>
    <row r="54" spans="1:3">
      <c r="A54" s="18" t="s">
        <v>5</v>
      </c>
      <c r="B54" s="36" t="s">
        <v>16</v>
      </c>
      <c r="C54" s="37">
        <f>VLOOKUP(C51,isr,4)/100</f>
        <v>0.35</v>
      </c>
    </row>
    <row r="55" spans="1:3">
      <c r="A55" s="18" t="s">
        <v>3</v>
      </c>
      <c r="B55" s="36" t="s">
        <v>17</v>
      </c>
      <c r="C55" s="29">
        <f>ROUND((C53*C54),2)</f>
        <v>4534477.5</v>
      </c>
    </row>
    <row r="56" spans="1:3">
      <c r="A56" s="18" t="s">
        <v>2</v>
      </c>
      <c r="B56" s="36" t="s">
        <v>18</v>
      </c>
      <c r="C56" s="29">
        <f>VLOOKUP(C51,isr,3)</f>
        <v>940850.81</v>
      </c>
    </row>
    <row r="57" spans="1:3">
      <c r="A57" s="18" t="s">
        <v>3</v>
      </c>
      <c r="B57" s="18" t="s">
        <v>19</v>
      </c>
      <c r="C57" s="22">
        <f>+C55+C56</f>
        <v>5475328.3100000005</v>
      </c>
    </row>
    <row r="60" spans="1:3">
      <c r="A60" s="16"/>
      <c r="B60" s="36" t="s">
        <v>0</v>
      </c>
      <c r="C60" s="17" t="s">
        <v>1</v>
      </c>
    </row>
    <row r="61" spans="1:3">
      <c r="A61" s="18"/>
      <c r="B61" s="19" t="s">
        <v>19</v>
      </c>
      <c r="C61" s="35">
        <f>+C57</f>
        <v>5475328.3100000005</v>
      </c>
    </row>
    <row r="62" spans="1:3">
      <c r="A62" s="18" t="s">
        <v>4</v>
      </c>
      <c r="B62" s="19" t="s">
        <v>20</v>
      </c>
      <c r="C62" s="29">
        <f>+C42</f>
        <v>4786762.0199999996</v>
      </c>
    </row>
    <row r="63" spans="1:3">
      <c r="A63" s="18" t="s">
        <v>3</v>
      </c>
      <c r="B63" s="18" t="s">
        <v>21</v>
      </c>
      <c r="C63" s="22">
        <f>+C61-C62</f>
        <v>688566.29000000097</v>
      </c>
    </row>
  </sheetData>
  <sheetProtection password="D7F9" sheet="1" objects="1" scenarios="1"/>
  <mergeCells count="3">
    <mergeCell ref="A9:C9"/>
    <mergeCell ref="A16:C16"/>
    <mergeCell ref="A35:C35"/>
  </mergeCells>
  <phoneticPr fontId="8" type="noConversion"/>
  <dataValidations count="1">
    <dataValidation type="list" allowBlank="1" showInputMessage="1" showErrorMessage="1" sqref="C14">
      <formula1>$F$14:$F$14</formula1>
    </dataValidation>
  </dataValidation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45" zoomScaleNormal="145" zoomScalePageLayoutView="145" workbookViewId="0">
      <selection activeCell="F2" sqref="F2"/>
    </sheetView>
  </sheetViews>
  <sheetFormatPr baseColWidth="10" defaultRowHeight="11" x14ac:dyDescent="0"/>
  <cols>
    <col min="1" max="1" width="14.6640625" style="3" bestFit="1" customWidth="1"/>
    <col min="2" max="13" width="13.1640625" style="1" bestFit="1" customWidth="1"/>
    <col min="14" max="16384" width="10.83203125" style="1"/>
  </cols>
  <sheetData>
    <row r="1" spans="1:13"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</row>
    <row r="2" spans="1:13">
      <c r="A2" s="4">
        <v>2017</v>
      </c>
      <c r="B2" s="5">
        <v>124.598</v>
      </c>
      <c r="C2" s="5">
        <v>125.318</v>
      </c>
      <c r="D2" s="5">
        <v>126.087</v>
      </c>
      <c r="E2" s="5">
        <v>126.242</v>
      </c>
      <c r="F2" s="5">
        <v>126.09099999999999</v>
      </c>
      <c r="G2" s="5">
        <v>126.408</v>
      </c>
      <c r="H2" s="5">
        <v>126.886</v>
      </c>
      <c r="I2" s="6">
        <v>127.51300000000001</v>
      </c>
      <c r="J2" s="5" t="s">
        <v>23</v>
      </c>
      <c r="K2" s="5">
        <v>129.06540000000001</v>
      </c>
      <c r="L2" s="5" t="s">
        <v>23</v>
      </c>
      <c r="M2" s="5" t="s">
        <v>23</v>
      </c>
    </row>
    <row r="3" spans="1:13">
      <c r="A3" s="4">
        <v>2016</v>
      </c>
      <c r="B3" s="5">
        <v>118.98399999999999</v>
      </c>
      <c r="C3" s="5">
        <v>119.505</v>
      </c>
      <c r="D3" s="5">
        <v>119.681</v>
      </c>
      <c r="E3" s="5">
        <v>119.30200000000001</v>
      </c>
      <c r="F3" s="5">
        <v>118.77</v>
      </c>
      <c r="G3" s="5">
        <v>118.901</v>
      </c>
      <c r="H3" s="5">
        <v>119.211</v>
      </c>
      <c r="I3" s="5">
        <v>119.547</v>
      </c>
      <c r="J3" s="5">
        <v>120.277</v>
      </c>
      <c r="K3" s="5">
        <v>121.00700000000001</v>
      </c>
      <c r="L3" s="5">
        <v>121.953</v>
      </c>
      <c r="M3" s="5">
        <v>122.515</v>
      </c>
    </row>
    <row r="4" spans="1:13">
      <c r="A4" s="4">
        <v>2015</v>
      </c>
      <c r="B4" s="5">
        <v>115.95399999999999</v>
      </c>
      <c r="C4" s="5">
        <v>116.17400000000001</v>
      </c>
      <c r="D4" s="5">
        <v>116.64700000000001</v>
      </c>
      <c r="E4" s="5">
        <v>116.345</v>
      </c>
      <c r="F4" s="5">
        <v>115.764</v>
      </c>
      <c r="G4" s="5">
        <v>115.958</v>
      </c>
      <c r="H4" s="5">
        <v>116.128</v>
      </c>
      <c r="I4" s="5">
        <v>116.373</v>
      </c>
      <c r="J4" s="5">
        <v>116.809</v>
      </c>
      <c r="K4" s="5">
        <v>117.41</v>
      </c>
      <c r="L4" s="5">
        <v>118.051</v>
      </c>
      <c r="M4" s="5">
        <v>118.532</v>
      </c>
    </row>
    <row r="5" spans="1:13">
      <c r="A5" s="4">
        <v>2014</v>
      </c>
      <c r="B5" s="5">
        <v>112.505</v>
      </c>
      <c r="C5" s="5">
        <v>112.79</v>
      </c>
      <c r="D5" s="5">
        <v>113.099</v>
      </c>
      <c r="E5" s="5">
        <v>112.88800000000001</v>
      </c>
      <c r="F5" s="5">
        <v>112.527</v>
      </c>
      <c r="G5" s="5">
        <v>112.72199999999999</v>
      </c>
      <c r="H5" s="5">
        <v>113.032</v>
      </c>
      <c r="I5" s="5">
        <v>113.438</v>
      </c>
      <c r="J5" s="5">
        <v>113.93899999999999</v>
      </c>
      <c r="K5" s="5">
        <v>114.569</v>
      </c>
      <c r="L5" s="5">
        <v>115.49299999999999</v>
      </c>
      <c r="M5" s="5">
        <v>116.059</v>
      </c>
    </row>
    <row r="6" spans="1:13">
      <c r="A6" s="4">
        <v>2013</v>
      </c>
      <c r="B6" s="7">
        <v>107.678</v>
      </c>
      <c r="C6" s="5">
        <v>108.208</v>
      </c>
      <c r="D6" s="5">
        <v>109.002</v>
      </c>
      <c r="E6" s="5">
        <v>109.074</v>
      </c>
      <c r="F6" s="5">
        <v>108.711</v>
      </c>
      <c r="G6" s="5">
        <v>108.645</v>
      </c>
      <c r="H6" s="5">
        <v>108.60899999999999</v>
      </c>
      <c r="I6" s="5">
        <v>108.91800000000001</v>
      </c>
      <c r="J6" s="5">
        <v>109.328</v>
      </c>
      <c r="K6" s="5">
        <v>109.848</v>
      </c>
      <c r="L6" s="5">
        <v>110.872</v>
      </c>
      <c r="M6" s="5">
        <v>111.508</v>
      </c>
    </row>
    <row r="7" spans="1:13">
      <c r="A7" s="4">
        <v>2012</v>
      </c>
      <c r="B7" s="5">
        <v>104.28400000000001</v>
      </c>
      <c r="C7" s="5">
        <v>104.496</v>
      </c>
      <c r="D7" s="5">
        <v>104.556</v>
      </c>
      <c r="E7" s="5">
        <v>104.22799999999999</v>
      </c>
      <c r="F7" s="5">
        <v>103.899</v>
      </c>
      <c r="G7" s="5">
        <v>104.378</v>
      </c>
      <c r="H7" s="5">
        <v>104.964</v>
      </c>
      <c r="I7" s="5">
        <v>105.279</v>
      </c>
      <c r="J7" s="5">
        <v>105.74299999999999</v>
      </c>
      <c r="K7" s="5">
        <v>106.27800000000001</v>
      </c>
      <c r="L7" s="5">
        <v>107</v>
      </c>
      <c r="M7" s="5">
        <v>107.246</v>
      </c>
    </row>
    <row r="8" spans="1:13">
      <c r="A8" s="4">
        <v>2011</v>
      </c>
      <c r="B8" s="5">
        <v>100.22799999999999</v>
      </c>
      <c r="C8" s="5">
        <v>100.604</v>
      </c>
      <c r="D8" s="5">
        <v>100.797</v>
      </c>
      <c r="E8" s="5">
        <v>100.789</v>
      </c>
      <c r="F8" s="5">
        <v>100.04600000000001</v>
      </c>
      <c r="G8" s="5">
        <v>100.041</v>
      </c>
      <c r="H8" s="5">
        <v>100.521</v>
      </c>
      <c r="I8" s="5">
        <v>100.68</v>
      </c>
      <c r="J8" s="5">
        <v>100.92700000000001</v>
      </c>
      <c r="K8" s="5">
        <v>101.608</v>
      </c>
      <c r="L8" s="5">
        <v>102.70699999999999</v>
      </c>
      <c r="M8" s="5">
        <v>103.551</v>
      </c>
    </row>
    <row r="9" spans="1:13">
      <c r="A9" s="4">
        <v>2010</v>
      </c>
      <c r="B9" s="5">
        <v>96.575500000000005</v>
      </c>
      <c r="C9" s="5">
        <v>97.134100000000004</v>
      </c>
      <c r="D9" s="5">
        <v>97.823599999999999</v>
      </c>
      <c r="E9" s="5">
        <v>97.511899999999997</v>
      </c>
      <c r="F9" s="5">
        <v>96.897499999999994</v>
      </c>
      <c r="G9" s="5">
        <v>96.867199999999997</v>
      </c>
      <c r="H9" s="5">
        <v>97.077500000000001</v>
      </c>
      <c r="I9" s="5">
        <v>97.347099999999998</v>
      </c>
      <c r="J9" s="5">
        <v>97.857399999999998</v>
      </c>
      <c r="K9" s="5">
        <v>98.461500000000001</v>
      </c>
      <c r="L9" s="5">
        <v>99.250399999999999</v>
      </c>
      <c r="M9" s="5">
        <v>99.742099999999994</v>
      </c>
    </row>
    <row r="10" spans="1:13">
      <c r="A10" s="4">
        <v>2009</v>
      </c>
      <c r="B10" s="5">
        <v>92.454499999999996</v>
      </c>
      <c r="C10" s="5">
        <v>92.658600000000007</v>
      </c>
      <c r="D10" s="5">
        <v>93.191599999999994</v>
      </c>
      <c r="E10" s="5">
        <v>93.517799999999994</v>
      </c>
      <c r="F10" s="5">
        <v>93.245400000000004</v>
      </c>
      <c r="G10" s="5">
        <v>93.417100000000005</v>
      </c>
      <c r="H10" s="5">
        <v>93.671599999999998</v>
      </c>
      <c r="I10" s="5">
        <v>93.895700000000005</v>
      </c>
      <c r="J10" s="5">
        <v>94.366699999999994</v>
      </c>
      <c r="K10" s="5">
        <v>94.652199999999993</v>
      </c>
      <c r="L10" s="5">
        <v>95.143199999999993</v>
      </c>
      <c r="M10" s="5">
        <v>95.537000000000006</v>
      </c>
    </row>
    <row r="11" spans="1:13">
      <c r="A11" s="4">
        <v>2008</v>
      </c>
      <c r="B11" s="5">
        <v>86.989400000000003</v>
      </c>
      <c r="C11" s="5">
        <v>87.248000000000005</v>
      </c>
      <c r="D11" s="5">
        <v>87.880399999999995</v>
      </c>
      <c r="E11" s="5">
        <v>88.080399999999997</v>
      </c>
      <c r="F11" s="5">
        <v>87.985200000000006</v>
      </c>
      <c r="G11" s="5">
        <v>88.349299999999999</v>
      </c>
      <c r="H11" s="5">
        <v>88.841700000000003</v>
      </c>
      <c r="I11" s="5">
        <v>89.354699999999994</v>
      </c>
      <c r="J11" s="5">
        <v>89.963700000000003</v>
      </c>
      <c r="K11" s="5">
        <v>90.576700000000002</v>
      </c>
      <c r="L11" s="5">
        <v>91.606300000000005</v>
      </c>
      <c r="M11" s="5">
        <v>92.240700000000004</v>
      </c>
    </row>
    <row r="12" spans="1:13">
      <c r="A12" s="4">
        <v>2007</v>
      </c>
      <c r="B12" s="5">
        <v>83.882099999999994</v>
      </c>
      <c r="C12" s="5">
        <v>84.116600000000005</v>
      </c>
      <c r="D12" s="5">
        <v>84.298599999999993</v>
      </c>
      <c r="E12" s="5">
        <v>84.2483</v>
      </c>
      <c r="F12" s="5">
        <v>83.837299999999999</v>
      </c>
      <c r="G12" s="5">
        <v>83.938000000000002</v>
      </c>
      <c r="H12" s="5">
        <v>84.294499999999999</v>
      </c>
      <c r="I12" s="5">
        <v>84.637900000000002</v>
      </c>
      <c r="J12" s="5">
        <v>85.295100000000005</v>
      </c>
      <c r="K12" s="5">
        <v>85.627499999999998</v>
      </c>
      <c r="L12" s="5">
        <v>86.2316</v>
      </c>
      <c r="M12" s="5">
        <v>86.588099999999997</v>
      </c>
    </row>
    <row r="13" spans="1:13">
      <c r="A13" s="4">
        <v>2006</v>
      </c>
      <c r="B13" s="5">
        <v>80.670699999999997</v>
      </c>
      <c r="C13" s="5">
        <v>80.7941</v>
      </c>
      <c r="D13" s="5">
        <v>80.895499999999998</v>
      </c>
      <c r="E13" s="5">
        <v>81.014099999999999</v>
      </c>
      <c r="F13" s="5">
        <v>80.653499999999994</v>
      </c>
      <c r="G13" s="5">
        <v>80.723100000000002</v>
      </c>
      <c r="H13" s="5">
        <v>80.944500000000005</v>
      </c>
      <c r="I13" s="5">
        <v>81.357500000000002</v>
      </c>
      <c r="J13" s="5">
        <v>82.178799999999995</v>
      </c>
      <c r="K13" s="5">
        <v>82.5381</v>
      </c>
      <c r="L13" s="5">
        <v>82.971199999999996</v>
      </c>
      <c r="M13" s="5">
        <v>83.451099999999997</v>
      </c>
    </row>
    <row r="14" spans="1:13">
      <c r="A14" s="4">
        <v>2005</v>
      </c>
      <c r="B14" s="5">
        <v>77.616500000000002</v>
      </c>
      <c r="C14" s="5">
        <v>77.875100000000003</v>
      </c>
      <c r="D14" s="5">
        <v>78.226100000000002</v>
      </c>
      <c r="E14" s="5">
        <v>78.5047</v>
      </c>
      <c r="F14" s="5">
        <v>78.307500000000005</v>
      </c>
      <c r="G14" s="5">
        <v>78.232299999999995</v>
      </c>
      <c r="H14" s="5">
        <v>78.538499999999999</v>
      </c>
      <c r="I14" s="5">
        <v>78.632300000000001</v>
      </c>
      <c r="J14" s="5">
        <v>78.947400000000002</v>
      </c>
      <c r="K14" s="5">
        <v>79.141199999999998</v>
      </c>
      <c r="L14" s="5">
        <v>79.710800000000006</v>
      </c>
      <c r="M14" s="5">
        <v>80.200400000000002</v>
      </c>
    </row>
    <row r="15" spans="1:13">
      <c r="A15" s="4">
        <v>2004</v>
      </c>
      <c r="B15" s="5">
        <v>74.2423</v>
      </c>
      <c r="C15" s="5">
        <v>74.686400000000006</v>
      </c>
      <c r="D15" s="5">
        <v>74.939499999999995</v>
      </c>
      <c r="E15" s="5">
        <v>75.052599999999998</v>
      </c>
      <c r="F15" s="5">
        <v>74.8643</v>
      </c>
      <c r="G15" s="5">
        <v>74.984300000000005</v>
      </c>
      <c r="H15" s="5">
        <v>75.180800000000005</v>
      </c>
      <c r="I15" s="5">
        <v>75.644900000000007</v>
      </c>
      <c r="J15" s="5">
        <v>76.270399999999995</v>
      </c>
      <c r="K15" s="5">
        <v>76.798599999999993</v>
      </c>
      <c r="L15" s="5">
        <v>77.453699999999998</v>
      </c>
      <c r="M15" s="5">
        <v>77.613699999999994</v>
      </c>
    </row>
    <row r="16" spans="1:13">
      <c r="A16" s="4">
        <v>2003</v>
      </c>
      <c r="B16" s="5">
        <v>71.248800000000003</v>
      </c>
      <c r="C16" s="5">
        <v>71.446700000000007</v>
      </c>
      <c r="D16" s="5">
        <v>71.8977</v>
      </c>
      <c r="E16" s="5">
        <v>72.020399999999995</v>
      </c>
      <c r="F16" s="5">
        <v>71.787999999999997</v>
      </c>
      <c r="G16" s="5">
        <v>71.847399999999993</v>
      </c>
      <c r="H16" s="5">
        <v>71.951499999999996</v>
      </c>
      <c r="I16" s="5">
        <v>72.167299999999997</v>
      </c>
      <c r="J16" s="5">
        <v>72.596900000000005</v>
      </c>
      <c r="K16" s="5">
        <v>72.863100000000003</v>
      </c>
      <c r="L16" s="5">
        <v>73.4679</v>
      </c>
      <c r="M16" s="5">
        <v>73.783699999999996</v>
      </c>
    </row>
    <row r="17" spans="1:13">
      <c r="A17" s="4">
        <v>2002</v>
      </c>
      <c r="B17" s="5">
        <v>67.754599999999996</v>
      </c>
      <c r="C17" s="5">
        <v>67.711100000000002</v>
      </c>
      <c r="D17" s="5">
        <v>68.057400000000001</v>
      </c>
      <c r="E17" s="5">
        <v>68.429199999999994</v>
      </c>
      <c r="F17" s="5">
        <v>68.567899999999995</v>
      </c>
      <c r="G17" s="5">
        <v>68.902199999999993</v>
      </c>
      <c r="H17" s="5">
        <v>69.099999999999994</v>
      </c>
      <c r="I17" s="5">
        <v>69.362700000000004</v>
      </c>
      <c r="J17" s="5">
        <v>69.78</v>
      </c>
      <c r="K17" s="5">
        <v>70.087500000000006</v>
      </c>
      <c r="L17" s="5">
        <v>70.654399999999995</v>
      </c>
      <c r="M17" s="5">
        <v>70.9619</v>
      </c>
    </row>
    <row r="18" spans="1:13">
      <c r="A18" s="4">
        <v>2001</v>
      </c>
      <c r="B18" s="5">
        <v>64.659800000000004</v>
      </c>
      <c r="C18" s="5">
        <v>64.617000000000004</v>
      </c>
      <c r="D18" s="5">
        <v>65.026399999999995</v>
      </c>
      <c r="E18" s="5">
        <v>65.354399999999998</v>
      </c>
      <c r="F18" s="5">
        <v>65.504400000000004</v>
      </c>
      <c r="G18" s="5">
        <v>65.659300000000002</v>
      </c>
      <c r="H18" s="5">
        <v>65.488699999999994</v>
      </c>
      <c r="I18" s="5">
        <v>65.8767</v>
      </c>
      <c r="J18" s="5">
        <v>66.489999999999995</v>
      </c>
      <c r="K18" s="5">
        <v>66.790499999999994</v>
      </c>
      <c r="L18" s="5">
        <v>67.042100000000005</v>
      </c>
      <c r="M18" s="5">
        <v>67.134900000000002</v>
      </c>
    </row>
    <row r="19" spans="1:13">
      <c r="A19" s="4">
        <v>2000</v>
      </c>
      <c r="B19" s="5">
        <v>59.808300000000003</v>
      </c>
      <c r="C19" s="5">
        <v>60.338799999999999</v>
      </c>
      <c r="D19" s="5">
        <v>60.673400000000001</v>
      </c>
      <c r="E19" s="5">
        <v>61.018599999999999</v>
      </c>
      <c r="F19" s="5">
        <v>61.246699999999997</v>
      </c>
      <c r="G19" s="5">
        <v>61.609499999999997</v>
      </c>
      <c r="H19" s="5">
        <v>61.849800000000002</v>
      </c>
      <c r="I19" s="5">
        <v>62.189599999999999</v>
      </c>
      <c r="J19" s="5">
        <v>62.643900000000002</v>
      </c>
      <c r="K19" s="5">
        <v>63.075299999999999</v>
      </c>
      <c r="L19" s="5">
        <v>63.614600000000003</v>
      </c>
      <c r="M19" s="5">
        <v>64.303299999999993</v>
      </c>
    </row>
    <row r="20" spans="1:13">
      <c r="A20" s="4">
        <v>1999</v>
      </c>
      <c r="B20" s="5">
        <v>53.870100000000001</v>
      </c>
      <c r="C20" s="5">
        <v>54.594099999999997</v>
      </c>
      <c r="D20" s="5">
        <v>55.101300000000002</v>
      </c>
      <c r="E20" s="5">
        <v>55.606999999999999</v>
      </c>
      <c r="F20" s="5">
        <v>55.941499999999998</v>
      </c>
      <c r="G20" s="5">
        <v>56.308999999999997</v>
      </c>
      <c r="H20" s="5">
        <v>56.681199999999997</v>
      </c>
      <c r="I20" s="5">
        <v>57.0002</v>
      </c>
      <c r="J20" s="5">
        <v>57.551000000000002</v>
      </c>
      <c r="K20" s="5">
        <v>57.915500000000002</v>
      </c>
      <c r="L20" s="5">
        <v>58.430500000000002</v>
      </c>
      <c r="M20" s="5">
        <v>59.015900000000002</v>
      </c>
    </row>
    <row r="21" spans="1:13">
      <c r="A21" s="4">
        <v>1998</v>
      </c>
      <c r="B21" s="5">
        <v>45.263300000000001</v>
      </c>
      <c r="C21" s="5">
        <v>46.055700000000002</v>
      </c>
      <c r="D21" s="5">
        <v>46.595199999999998</v>
      </c>
      <c r="E21" s="5">
        <v>47.031199999999998</v>
      </c>
      <c r="F21" s="5">
        <v>47.405799999999999</v>
      </c>
      <c r="G21" s="5">
        <v>47.966099999999997</v>
      </c>
      <c r="H21" s="5">
        <v>48.428600000000003</v>
      </c>
      <c r="I21" s="5">
        <v>48.894199999999998</v>
      </c>
      <c r="J21" s="5">
        <v>49.687199999999997</v>
      </c>
      <c r="K21" s="5">
        <v>50.3992</v>
      </c>
      <c r="L21" s="5">
        <v>51.291800000000002</v>
      </c>
      <c r="M21" s="5">
        <v>52.543300000000002</v>
      </c>
    </row>
    <row r="22" spans="1:13">
      <c r="A22" s="4">
        <v>1997</v>
      </c>
      <c r="B22" s="5">
        <v>39.266599999999997</v>
      </c>
      <c r="C22" s="5">
        <v>39.926400000000001</v>
      </c>
      <c r="D22" s="5">
        <v>40.423299999999998</v>
      </c>
      <c r="E22" s="5">
        <v>40.86</v>
      </c>
      <c r="F22" s="5">
        <v>41.232900000000001</v>
      </c>
      <c r="G22" s="5">
        <v>41.598799999999997</v>
      </c>
      <c r="H22" s="5">
        <v>41.961199999999998</v>
      </c>
      <c r="I22" s="5">
        <v>42.334299999999999</v>
      </c>
      <c r="J22" s="5">
        <v>42.861499999999999</v>
      </c>
      <c r="K22" s="5">
        <v>43.204099999999997</v>
      </c>
      <c r="L22" s="5">
        <v>43.687399999999997</v>
      </c>
      <c r="M22" s="5">
        <v>44.299500000000002</v>
      </c>
    </row>
    <row r="23" spans="1:13">
      <c r="A23" s="4">
        <v>1996</v>
      </c>
      <c r="B23" s="5">
        <v>31.0547</v>
      </c>
      <c r="C23" s="5">
        <v>31.779499999999999</v>
      </c>
      <c r="D23" s="5">
        <v>32.479100000000003</v>
      </c>
      <c r="E23" s="5">
        <v>33.4024</v>
      </c>
      <c r="F23" s="5">
        <v>34.011200000000002</v>
      </c>
      <c r="G23" s="5">
        <v>34.565100000000001</v>
      </c>
      <c r="H23" s="5">
        <v>35.056399999999996</v>
      </c>
      <c r="I23" s="5">
        <v>35.522399999999998</v>
      </c>
      <c r="J23" s="5">
        <v>36.090299999999999</v>
      </c>
      <c r="K23" s="5">
        <v>36.540799999999997</v>
      </c>
      <c r="L23" s="5">
        <v>37.0944</v>
      </c>
      <c r="M23" s="5">
        <v>38.2821</v>
      </c>
    </row>
    <row r="24" spans="1:13">
      <c r="A24" s="4">
        <v>1995</v>
      </c>
      <c r="B24" s="5">
        <v>20.468599999999999</v>
      </c>
      <c r="C24" s="5">
        <v>21.336099999999998</v>
      </c>
      <c r="D24" s="5">
        <v>22.593900000000001</v>
      </c>
      <c r="E24" s="5">
        <v>24.394300000000001</v>
      </c>
      <c r="F24" s="5">
        <v>25.413900000000002</v>
      </c>
      <c r="G24" s="5">
        <v>26.220400000000001</v>
      </c>
      <c r="H24" s="5">
        <v>26.754999999999999</v>
      </c>
      <c r="I24" s="5">
        <v>27.198799999999999</v>
      </c>
      <c r="J24" s="5">
        <v>27.761399999999998</v>
      </c>
      <c r="K24" s="5">
        <v>28.332599999999999</v>
      </c>
      <c r="L24" s="5">
        <v>29.031199999999998</v>
      </c>
      <c r="M24" s="5">
        <v>29.977</v>
      </c>
    </row>
    <row r="25" spans="1:13">
      <c r="A25" s="4">
        <v>1994</v>
      </c>
      <c r="B25" s="5">
        <v>18.569600000000001</v>
      </c>
      <c r="C25" s="5">
        <v>18.665099999999999</v>
      </c>
      <c r="D25" s="5">
        <v>18.761099999999999</v>
      </c>
      <c r="E25" s="5">
        <v>18.853000000000002</v>
      </c>
      <c r="F25" s="5">
        <v>18.944099999999999</v>
      </c>
      <c r="G25" s="5">
        <v>19.038900000000002</v>
      </c>
      <c r="H25" s="5">
        <v>19.1233</v>
      </c>
      <c r="I25" s="5">
        <v>19.212399999999999</v>
      </c>
      <c r="J25" s="5">
        <v>19.3491</v>
      </c>
      <c r="K25" s="5">
        <v>19.450700000000001</v>
      </c>
      <c r="L25" s="5">
        <v>19.554600000000001</v>
      </c>
      <c r="M25" s="5">
        <v>19.726099999999999</v>
      </c>
    </row>
    <row r="26" spans="1:13">
      <c r="A26" s="4">
        <v>1993</v>
      </c>
      <c r="B26" s="5">
        <v>17.2744</v>
      </c>
      <c r="C26" s="5">
        <v>17.415500000000002</v>
      </c>
      <c r="D26" s="5">
        <v>17.516999999999999</v>
      </c>
      <c r="E26" s="5">
        <v>17.617999999999999</v>
      </c>
      <c r="F26" s="5">
        <v>17.718699999999998</v>
      </c>
      <c r="G26" s="5">
        <v>17.818100000000001</v>
      </c>
      <c r="H26" s="5">
        <v>17.903700000000001</v>
      </c>
      <c r="I26" s="5">
        <v>17.999600000000001</v>
      </c>
      <c r="J26" s="5">
        <v>18.132899999999999</v>
      </c>
      <c r="K26" s="5">
        <v>18.207000000000001</v>
      </c>
      <c r="L26" s="5">
        <v>18.287299999999998</v>
      </c>
      <c r="M26" s="5">
        <v>18.4268</v>
      </c>
    </row>
    <row r="27" spans="1:13">
      <c r="A27" s="4">
        <v>1992</v>
      </c>
      <c r="B27" s="5">
        <v>15.517899999999999</v>
      </c>
      <c r="C27" s="5">
        <v>15.7018</v>
      </c>
      <c r="D27" s="5">
        <v>15.861599999999999</v>
      </c>
      <c r="E27" s="5">
        <v>16.003</v>
      </c>
      <c r="F27" s="5">
        <v>16.108499999999999</v>
      </c>
      <c r="G27" s="5">
        <v>16.217500000000001</v>
      </c>
      <c r="H27" s="5">
        <v>16.319900000000001</v>
      </c>
      <c r="I27" s="5">
        <v>16.420200000000001</v>
      </c>
      <c r="J27" s="5">
        <v>16.562999999999999</v>
      </c>
      <c r="K27" s="5">
        <v>16.682300000000001</v>
      </c>
      <c r="L27" s="5">
        <v>16.820900000000002</v>
      </c>
      <c r="M27" s="5">
        <v>17.060400000000001</v>
      </c>
    </row>
    <row r="28" spans="1:13">
      <c r="A28" s="4">
        <v>1991</v>
      </c>
      <c r="B28" s="5">
        <v>13.156599999999999</v>
      </c>
      <c r="C28" s="5">
        <v>13.3863</v>
      </c>
      <c r="D28" s="5">
        <v>13.577199999999999</v>
      </c>
      <c r="E28" s="5">
        <v>13.7194</v>
      </c>
      <c r="F28" s="5">
        <v>13.8536</v>
      </c>
      <c r="G28" s="5">
        <v>13.998900000000001</v>
      </c>
      <c r="H28" s="5">
        <v>14.1226</v>
      </c>
      <c r="I28" s="5">
        <v>14.2209</v>
      </c>
      <c r="J28" s="5">
        <v>14.3626</v>
      </c>
      <c r="K28" s="5">
        <v>14.5296</v>
      </c>
      <c r="L28" s="5">
        <v>14.8904</v>
      </c>
      <c r="M28" s="5">
        <v>15.2409</v>
      </c>
    </row>
    <row r="29" spans="1:13">
      <c r="A29" s="4">
        <v>1990</v>
      </c>
      <c r="B29" s="5">
        <v>10.3508</v>
      </c>
      <c r="C29" s="5">
        <v>10.5852</v>
      </c>
      <c r="D29" s="5">
        <v>10.771800000000001</v>
      </c>
      <c r="E29" s="5">
        <v>10.9358</v>
      </c>
      <c r="F29" s="5">
        <v>11.1266</v>
      </c>
      <c r="G29" s="5">
        <v>11.371700000000001</v>
      </c>
      <c r="H29" s="5">
        <v>11.5791</v>
      </c>
      <c r="I29" s="5">
        <v>11.776400000000001</v>
      </c>
      <c r="J29" s="5">
        <v>11.9442</v>
      </c>
      <c r="K29" s="5">
        <v>12.1159</v>
      </c>
      <c r="L29" s="5">
        <v>12.4376</v>
      </c>
      <c r="M29" s="5">
        <v>12.829599999999999</v>
      </c>
    </row>
    <row r="30" spans="1:13">
      <c r="A30" s="4">
        <v>1989</v>
      </c>
      <c r="B30" s="5">
        <v>8.4512999999999998</v>
      </c>
      <c r="C30" s="5">
        <v>8.5660000000000007</v>
      </c>
      <c r="D30" s="5">
        <v>8.6588999999999992</v>
      </c>
      <c r="E30" s="5">
        <v>8.7883999999999993</v>
      </c>
      <c r="F30" s="5">
        <v>8.9093</v>
      </c>
      <c r="G30" s="5">
        <v>9.0175000000000001</v>
      </c>
      <c r="H30" s="5">
        <v>9.1076999999999995</v>
      </c>
      <c r="I30" s="5">
        <v>9.1944999999999997</v>
      </c>
      <c r="J30" s="5">
        <v>9.2824000000000009</v>
      </c>
      <c r="K30" s="5">
        <v>9.4197000000000006</v>
      </c>
      <c r="L30" s="5">
        <v>9.5518999999999998</v>
      </c>
      <c r="M30" s="5">
        <v>9.8742999999999999</v>
      </c>
    </row>
    <row r="31" spans="1:13">
      <c r="A31" s="4">
        <v>1988</v>
      </c>
      <c r="B31" s="5">
        <v>6.2805999999999997</v>
      </c>
      <c r="C31" s="5">
        <v>6.8044000000000002</v>
      </c>
      <c r="D31" s="5">
        <v>7.1528</v>
      </c>
      <c r="E31" s="5">
        <v>7.3730000000000002</v>
      </c>
      <c r="F31" s="5">
        <v>7.5156000000000001</v>
      </c>
      <c r="G31" s="5">
        <v>7.6689999999999996</v>
      </c>
      <c r="H31" s="5">
        <v>7.7969999999999997</v>
      </c>
      <c r="I31" s="5">
        <v>7.8686999999999996</v>
      </c>
      <c r="J31" s="5">
        <v>7.9137000000000004</v>
      </c>
      <c r="K31" s="5">
        <v>7.9741</v>
      </c>
      <c r="L31" s="5">
        <v>8.0808</v>
      </c>
      <c r="M31" s="5">
        <v>8.2493999999999996</v>
      </c>
    </row>
    <row r="32" spans="1:13">
      <c r="A32" s="4">
        <v>1987</v>
      </c>
      <c r="B32" s="5">
        <v>2.2688000000000001</v>
      </c>
      <c r="C32" s="5">
        <v>2.4325000000000001</v>
      </c>
      <c r="D32" s="5">
        <v>2.5931999999999999</v>
      </c>
      <c r="E32" s="5">
        <v>2.8201000000000001</v>
      </c>
      <c r="F32" s="5">
        <v>3.0327000000000002</v>
      </c>
      <c r="G32" s="5">
        <v>3.2521</v>
      </c>
      <c r="H32" s="5">
        <v>3.5154999999999998</v>
      </c>
      <c r="I32" s="5">
        <v>3.8028</v>
      </c>
      <c r="J32" s="5">
        <v>4.0533999999999999</v>
      </c>
      <c r="K32" s="5">
        <v>4.3912000000000004</v>
      </c>
      <c r="L32" s="5">
        <v>4.7394999999999996</v>
      </c>
      <c r="M32" s="5">
        <v>5.4394999999999998</v>
      </c>
    </row>
    <row r="33" spans="1:13">
      <c r="A33" s="4">
        <v>1986</v>
      </c>
      <c r="B33" s="5">
        <v>1.1103000000000001</v>
      </c>
      <c r="C33" s="5">
        <v>1.1596</v>
      </c>
      <c r="D33" s="5">
        <v>1.2135</v>
      </c>
      <c r="E33" s="5">
        <v>1.2768999999999999</v>
      </c>
      <c r="F33" s="5">
        <v>1.3479000000000001</v>
      </c>
      <c r="G33" s="5">
        <v>1.4343999999999999</v>
      </c>
      <c r="H33" s="5">
        <v>1.5059</v>
      </c>
      <c r="I33" s="5">
        <v>1.6259999999999999</v>
      </c>
      <c r="J33" s="5">
        <v>1.7235</v>
      </c>
      <c r="K33" s="5">
        <v>1.8221000000000001</v>
      </c>
      <c r="L33" s="5">
        <v>1.9452</v>
      </c>
      <c r="M33" s="5">
        <v>2.0988000000000002</v>
      </c>
    </row>
    <row r="34" spans="1:13">
      <c r="A34" s="4">
        <v>1985</v>
      </c>
      <c r="B34" s="5">
        <v>0.66920000000000002</v>
      </c>
      <c r="C34" s="5">
        <v>0.69699999999999995</v>
      </c>
      <c r="D34" s="5">
        <v>0.72399999999999998</v>
      </c>
      <c r="E34" s="5">
        <v>0.74629999999999996</v>
      </c>
      <c r="F34" s="5">
        <v>0.76390000000000002</v>
      </c>
      <c r="G34" s="5">
        <v>0.78310000000000002</v>
      </c>
      <c r="H34" s="5">
        <v>0.81030000000000002</v>
      </c>
      <c r="I34" s="5">
        <v>0.8458</v>
      </c>
      <c r="J34" s="5">
        <v>0.87949999999999995</v>
      </c>
      <c r="K34" s="5">
        <v>0.91300000000000003</v>
      </c>
      <c r="L34" s="5">
        <v>0.95509999999999995</v>
      </c>
      <c r="M34" s="5">
        <v>1.0201</v>
      </c>
    </row>
    <row r="35" spans="1:13">
      <c r="A35" s="4">
        <v>1984</v>
      </c>
      <c r="B35" s="5">
        <v>0.4163</v>
      </c>
      <c r="C35" s="5">
        <v>0.43819999999999998</v>
      </c>
      <c r="D35" s="5">
        <v>0.45700000000000002</v>
      </c>
      <c r="E35" s="5">
        <v>0.47670000000000001</v>
      </c>
      <c r="F35" s="5">
        <v>0.49259999999999998</v>
      </c>
      <c r="G35" s="5">
        <v>0.51039999999999996</v>
      </c>
      <c r="H35" s="5">
        <v>0.52710000000000001</v>
      </c>
      <c r="I35" s="5">
        <v>0.54210000000000003</v>
      </c>
      <c r="J35" s="5">
        <v>0.55820000000000003</v>
      </c>
      <c r="K35" s="5">
        <v>0.57779999999999998</v>
      </c>
      <c r="L35" s="5">
        <v>0.59760000000000002</v>
      </c>
      <c r="M35" s="5">
        <v>0.623</v>
      </c>
    </row>
    <row r="36" spans="1:13">
      <c r="A36" s="4">
        <v>1983</v>
      </c>
      <c r="B36" s="5">
        <v>0.24010000000000001</v>
      </c>
      <c r="C36" s="5">
        <v>0.253</v>
      </c>
      <c r="D36" s="5">
        <v>0.26519999999999999</v>
      </c>
      <c r="E36" s="5">
        <v>0.28199999999999997</v>
      </c>
      <c r="F36" s="5">
        <v>0.29420000000000002</v>
      </c>
      <c r="G36" s="5">
        <v>0.3054</v>
      </c>
      <c r="H36" s="5">
        <v>0.32050000000000001</v>
      </c>
      <c r="I36" s="5">
        <v>0.33289999999999997</v>
      </c>
      <c r="J36" s="5">
        <v>0.34310000000000002</v>
      </c>
      <c r="K36" s="5">
        <v>0.35449999999999998</v>
      </c>
      <c r="L36" s="5">
        <v>0.37540000000000001</v>
      </c>
      <c r="M36" s="5">
        <v>0.39140000000000003</v>
      </c>
    </row>
    <row r="37" spans="1:13">
      <c r="A37" s="4">
        <v>1982</v>
      </c>
      <c r="B37" s="5">
        <v>0.1143</v>
      </c>
      <c r="C37" s="5">
        <v>0.1188</v>
      </c>
      <c r="D37" s="5">
        <v>0.1231</v>
      </c>
      <c r="E37" s="5">
        <v>0.1298</v>
      </c>
      <c r="F37" s="5">
        <v>0.1371</v>
      </c>
      <c r="G37" s="5">
        <v>0.14369999999999999</v>
      </c>
      <c r="H37" s="5">
        <v>0.15110000000000001</v>
      </c>
      <c r="I37" s="5">
        <v>0.1681</v>
      </c>
      <c r="J37" s="5">
        <v>0.17699999999999999</v>
      </c>
      <c r="K37" s="5">
        <v>0.1862</v>
      </c>
      <c r="L37" s="5">
        <v>0.1956</v>
      </c>
      <c r="M37" s="5">
        <v>0.2165</v>
      </c>
    </row>
    <row r="38" spans="1:13">
      <c r="A38" s="4">
        <v>1981</v>
      </c>
      <c r="B38" s="5">
        <v>8.7300000000000003E-2</v>
      </c>
      <c r="C38" s="5">
        <v>8.9499999999999996E-2</v>
      </c>
      <c r="D38" s="5">
        <v>9.1399999999999995E-2</v>
      </c>
      <c r="E38" s="5">
        <v>9.35E-2</v>
      </c>
      <c r="F38" s="5">
        <v>9.4899999999999998E-2</v>
      </c>
      <c r="G38" s="5">
        <v>9.6199999999999994E-2</v>
      </c>
      <c r="H38" s="5">
        <v>9.7900000000000001E-2</v>
      </c>
      <c r="I38" s="5">
        <v>9.9900000000000003E-2</v>
      </c>
      <c r="J38" s="5">
        <v>0.1018</v>
      </c>
      <c r="K38" s="5">
        <v>0.104</v>
      </c>
      <c r="L38" s="5">
        <v>0.106</v>
      </c>
      <c r="M38" s="5">
        <v>0.1089</v>
      </c>
    </row>
    <row r="39" spans="1:13">
      <c r="A39" s="4">
        <v>1980</v>
      </c>
      <c r="B39" s="5">
        <v>6.83E-2</v>
      </c>
      <c r="C39" s="5">
        <v>6.9900000000000004E-2</v>
      </c>
      <c r="D39" s="5">
        <v>7.1400000000000005E-2</v>
      </c>
      <c r="E39" s="5">
        <v>7.2599999999999998E-2</v>
      </c>
      <c r="F39" s="5">
        <v>7.3800000000000004E-2</v>
      </c>
      <c r="G39" s="5">
        <v>7.5300000000000006E-2</v>
      </c>
      <c r="H39" s="5">
        <v>7.7399999999999997E-2</v>
      </c>
      <c r="I39" s="5">
        <v>7.9000000000000001E-2</v>
      </c>
      <c r="J39" s="5">
        <v>7.9799999999999996E-2</v>
      </c>
      <c r="K39" s="5">
        <v>8.1000000000000003E-2</v>
      </c>
      <c r="L39" s="5">
        <v>8.2500000000000004E-2</v>
      </c>
      <c r="M39" s="5">
        <v>8.4599999999999995E-2</v>
      </c>
    </row>
    <row r="40" spans="1:13">
      <c r="A40" s="4">
        <v>1979</v>
      </c>
      <c r="B40" s="5">
        <v>5.62E-2</v>
      </c>
      <c r="C40" s="5">
        <v>5.7000000000000002E-2</v>
      </c>
      <c r="D40" s="5">
        <v>5.7799999999999997E-2</v>
      </c>
      <c r="E40" s="5">
        <v>5.8299999999999998E-2</v>
      </c>
      <c r="F40" s="5">
        <v>5.91E-2</v>
      </c>
      <c r="G40" s="5">
        <v>5.9700000000000003E-2</v>
      </c>
      <c r="H40" s="5">
        <v>6.0499999999999998E-2</v>
      </c>
      <c r="I40" s="5">
        <v>6.1400000000000003E-2</v>
      </c>
      <c r="J40" s="5">
        <v>6.2100000000000002E-2</v>
      </c>
      <c r="K40" s="5">
        <v>6.3200000000000006E-2</v>
      </c>
      <c r="L40" s="5">
        <v>6.4000000000000001E-2</v>
      </c>
      <c r="M40" s="5">
        <v>6.5199999999999994E-2</v>
      </c>
    </row>
    <row r="41" spans="1:13">
      <c r="A41" s="4">
        <v>1978</v>
      </c>
      <c r="B41" s="5">
        <v>4.7800000000000002E-2</v>
      </c>
      <c r="C41" s="5">
        <v>4.8500000000000001E-2</v>
      </c>
      <c r="D41" s="5">
        <v>4.9000000000000002E-2</v>
      </c>
      <c r="E41" s="5">
        <v>4.9500000000000002E-2</v>
      </c>
      <c r="F41" s="5">
        <v>0.05</v>
      </c>
      <c r="G41" s="5">
        <v>5.0700000000000002E-2</v>
      </c>
      <c r="H41" s="5">
        <v>5.1499999999999997E-2</v>
      </c>
      <c r="I41" s="5">
        <v>5.21E-2</v>
      </c>
      <c r="J41" s="5">
        <v>5.2699999999999997E-2</v>
      </c>
      <c r="K41" s="5">
        <v>5.33E-2</v>
      </c>
      <c r="L41" s="5">
        <v>5.3800000000000001E-2</v>
      </c>
      <c r="M41" s="5">
        <v>5.4300000000000001E-2</v>
      </c>
    </row>
    <row r="42" spans="1:13">
      <c r="A42" s="4">
        <v>1977</v>
      </c>
      <c r="B42" s="5">
        <v>0.04</v>
      </c>
      <c r="C42" s="5">
        <v>4.0899999999999999E-2</v>
      </c>
      <c r="D42" s="5">
        <v>4.1599999999999998E-2</v>
      </c>
      <c r="E42" s="5">
        <v>4.2200000000000001E-2</v>
      </c>
      <c r="F42" s="5">
        <v>4.2599999999999999E-2</v>
      </c>
      <c r="G42" s="5">
        <v>4.3099999999999999E-2</v>
      </c>
      <c r="H42" s="5">
        <v>4.36E-2</v>
      </c>
      <c r="I42" s="5">
        <v>4.4499999999999998E-2</v>
      </c>
      <c r="J42" s="5">
        <v>4.53E-2</v>
      </c>
      <c r="K42" s="5">
        <v>4.5600000000000002E-2</v>
      </c>
      <c r="L42" s="5">
        <v>4.6100000000000002E-2</v>
      </c>
      <c r="M42" s="5">
        <v>4.6699999999999998E-2</v>
      </c>
    </row>
    <row r="43" spans="1:13">
      <c r="A43" s="4">
        <v>1976</v>
      </c>
      <c r="B43" s="5">
        <v>3.1E-2</v>
      </c>
      <c r="C43" s="5">
        <v>3.1600000000000003E-2</v>
      </c>
      <c r="D43" s="5">
        <v>3.1899999999999998E-2</v>
      </c>
      <c r="E43" s="5">
        <v>3.2199999999999999E-2</v>
      </c>
      <c r="F43" s="5">
        <v>3.2399999999999998E-2</v>
      </c>
      <c r="G43" s="5">
        <v>3.2500000000000001E-2</v>
      </c>
      <c r="H43" s="5">
        <v>3.2800000000000003E-2</v>
      </c>
      <c r="I43" s="5">
        <v>3.3099999999999997E-2</v>
      </c>
      <c r="J43" s="5">
        <v>3.4200000000000001E-2</v>
      </c>
      <c r="K43" s="5">
        <v>3.6200000000000003E-2</v>
      </c>
      <c r="L43" s="5">
        <v>3.78E-2</v>
      </c>
      <c r="M43" s="5">
        <v>3.8699999999999998E-2</v>
      </c>
    </row>
    <row r="44" spans="1:13">
      <c r="A44" s="4">
        <v>1975</v>
      </c>
      <c r="B44" s="5">
        <v>2.7699999999999999E-2</v>
      </c>
      <c r="C44" s="5">
        <v>2.7900000000000001E-2</v>
      </c>
      <c r="D44" s="5">
        <v>2.8000000000000001E-2</v>
      </c>
      <c r="E44" s="5">
        <v>2.8299999999999999E-2</v>
      </c>
      <c r="F44" s="5">
        <v>2.87E-2</v>
      </c>
      <c r="G44" s="5">
        <v>2.9100000000000001E-2</v>
      </c>
      <c r="H44" s="5">
        <v>2.9399999999999999E-2</v>
      </c>
      <c r="I44" s="5">
        <v>2.9600000000000001E-2</v>
      </c>
      <c r="J44" s="5">
        <v>2.98E-2</v>
      </c>
      <c r="K44" s="5">
        <v>0.03</v>
      </c>
      <c r="L44" s="5">
        <v>3.0200000000000001E-2</v>
      </c>
      <c r="M44" s="5">
        <v>3.0499999999999999E-2</v>
      </c>
    </row>
    <row r="45" spans="1:13">
      <c r="A45" s="4">
        <v>1974</v>
      </c>
      <c r="B45" s="5">
        <v>2.35E-2</v>
      </c>
      <c r="C45" s="5">
        <v>2.4E-2</v>
      </c>
      <c r="D45" s="5">
        <v>2.4199999999999999E-2</v>
      </c>
      <c r="E45" s="5">
        <v>2.4500000000000001E-2</v>
      </c>
      <c r="F45" s="5">
        <v>2.47E-2</v>
      </c>
      <c r="G45" s="5">
        <v>2.5000000000000001E-2</v>
      </c>
      <c r="H45" s="5">
        <v>2.53E-2</v>
      </c>
      <c r="I45" s="5">
        <v>2.5600000000000001E-2</v>
      </c>
      <c r="J45" s="5">
        <v>2.5899999999999999E-2</v>
      </c>
      <c r="K45" s="5">
        <v>2.64E-2</v>
      </c>
      <c r="L45" s="5">
        <v>2.7099999999999999E-2</v>
      </c>
      <c r="M45" s="5">
        <v>2.7400000000000001E-2</v>
      </c>
    </row>
    <row r="46" spans="1:13">
      <c r="A46" s="4">
        <v>1973</v>
      </c>
      <c r="B46" s="5">
        <v>1.9E-2</v>
      </c>
      <c r="C46" s="5">
        <v>1.9099999999999999E-2</v>
      </c>
      <c r="D46" s="5">
        <v>1.9300000000000001E-2</v>
      </c>
      <c r="E46" s="5">
        <v>1.9599999999999999E-2</v>
      </c>
      <c r="F46" s="5">
        <v>1.9800000000000002E-2</v>
      </c>
      <c r="G46" s="5">
        <v>0.02</v>
      </c>
      <c r="H46" s="5">
        <v>2.0500000000000001E-2</v>
      </c>
      <c r="I46" s="5">
        <v>2.0799999999999999E-2</v>
      </c>
      <c r="J46" s="5">
        <v>2.1299999999999999E-2</v>
      </c>
      <c r="K46" s="5">
        <v>2.1600000000000001E-2</v>
      </c>
      <c r="L46" s="5">
        <v>2.18E-2</v>
      </c>
      <c r="M46" s="5">
        <v>2.2700000000000001E-2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45" zoomScaleNormal="145" zoomScalePageLayoutView="145" workbookViewId="0">
      <selection activeCell="A6" sqref="A6"/>
    </sheetView>
  </sheetViews>
  <sheetFormatPr baseColWidth="10" defaultRowHeight="14" x14ac:dyDescent="0"/>
  <cols>
    <col min="1" max="1" width="19.83203125" bestFit="1" customWidth="1"/>
    <col min="2" max="2" width="18.33203125" bestFit="1" customWidth="1"/>
    <col min="3" max="3" width="17.33203125" bestFit="1" customWidth="1"/>
    <col min="4" max="4" width="19" customWidth="1"/>
  </cols>
  <sheetData>
    <row r="1" spans="1:4">
      <c r="A1" s="2"/>
    </row>
    <row r="4" spans="1:4" ht="18">
      <c r="A4" s="9" t="s">
        <v>37</v>
      </c>
      <c r="B4" s="9" t="s">
        <v>37</v>
      </c>
      <c r="C4" s="9" t="s">
        <v>37</v>
      </c>
      <c r="D4" s="9" t="s">
        <v>38</v>
      </c>
    </row>
    <row r="5" spans="1:4" ht="17">
      <c r="A5" s="8">
        <v>0.01</v>
      </c>
      <c r="B5" s="10">
        <v>5952.84</v>
      </c>
      <c r="C5" s="8">
        <v>0</v>
      </c>
      <c r="D5" s="8">
        <v>1.92</v>
      </c>
    </row>
    <row r="6" spans="1:4" ht="17">
      <c r="A6" s="10">
        <v>5952.85</v>
      </c>
      <c r="B6" s="10">
        <v>50524.92</v>
      </c>
      <c r="C6" s="8">
        <v>114.29</v>
      </c>
      <c r="D6" s="8">
        <v>6.4</v>
      </c>
    </row>
    <row r="7" spans="1:4" ht="17">
      <c r="A7" s="10">
        <v>50524.93</v>
      </c>
      <c r="B7" s="10">
        <v>88793.04</v>
      </c>
      <c r="C7" s="10">
        <v>2966.91</v>
      </c>
      <c r="D7" s="8">
        <v>10.88</v>
      </c>
    </row>
    <row r="8" spans="1:4" ht="17">
      <c r="A8" s="10">
        <v>88793.05</v>
      </c>
      <c r="B8" s="10">
        <v>103218</v>
      </c>
      <c r="C8" s="10">
        <v>7130.48</v>
      </c>
      <c r="D8" s="8">
        <v>16</v>
      </c>
    </row>
    <row r="9" spans="1:4" ht="17">
      <c r="A9" s="10">
        <v>103218.01</v>
      </c>
      <c r="B9" s="10">
        <v>123580.2</v>
      </c>
      <c r="C9" s="10">
        <v>9438.4699999999993</v>
      </c>
      <c r="D9" s="8">
        <v>17.920000000000002</v>
      </c>
    </row>
    <row r="10" spans="1:4" ht="17">
      <c r="A10" s="10">
        <v>123580.21</v>
      </c>
      <c r="B10" s="10">
        <v>249243.48</v>
      </c>
      <c r="C10" s="10">
        <v>13087.37</v>
      </c>
      <c r="D10" s="8">
        <v>21.36</v>
      </c>
    </row>
    <row r="11" spans="1:4" ht="17">
      <c r="A11" s="10">
        <v>249243.49</v>
      </c>
      <c r="B11" s="10">
        <v>392841.96</v>
      </c>
      <c r="C11" s="10">
        <v>39929.050000000003</v>
      </c>
      <c r="D11" s="8">
        <v>23.52</v>
      </c>
    </row>
    <row r="12" spans="1:4" ht="17">
      <c r="A12" s="10">
        <v>392841.97</v>
      </c>
      <c r="B12" s="10">
        <v>750000</v>
      </c>
      <c r="C12" s="10">
        <v>73703.41</v>
      </c>
      <c r="D12" s="8">
        <v>30</v>
      </c>
    </row>
    <row r="13" spans="1:4" ht="17">
      <c r="A13" s="10">
        <v>750000.01</v>
      </c>
      <c r="B13" s="10">
        <v>1000000</v>
      </c>
      <c r="C13" s="10">
        <v>180850.82</v>
      </c>
      <c r="D13" s="8">
        <v>32</v>
      </c>
    </row>
    <row r="14" spans="1:4" ht="17">
      <c r="A14" s="10">
        <v>1000000.01</v>
      </c>
      <c r="B14" s="10">
        <v>3000000</v>
      </c>
      <c r="C14" s="10">
        <v>260850.81</v>
      </c>
      <c r="D14" s="8">
        <v>34</v>
      </c>
    </row>
    <row r="15" spans="1:4" ht="17">
      <c r="A15" s="10">
        <v>3000000.01</v>
      </c>
      <c r="B15" s="8" t="s">
        <v>22</v>
      </c>
      <c r="C15" s="10">
        <v>940850.81</v>
      </c>
      <c r="D15" s="8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Pperez957</dc:creator>
  <cp:lastModifiedBy>erika maria rivera</cp:lastModifiedBy>
  <cp:lastPrinted>2017-10-03T17:42:57Z</cp:lastPrinted>
  <dcterms:created xsi:type="dcterms:W3CDTF">2013-10-08T17:37:56Z</dcterms:created>
  <dcterms:modified xsi:type="dcterms:W3CDTF">2017-11-21T20:13:46Z</dcterms:modified>
</cp:coreProperties>
</file>